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材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<sst xmlns="http://schemas.openxmlformats.org/spreadsheetml/2006/main" count="152" uniqueCount="93">
  <si>
    <t>主材采购招标控制价</t>
  </si>
  <si>
    <t>工程名称：红谷滩区积水点整治工程-主材采购</t>
  </si>
  <si>
    <t>序号</t>
  </si>
  <si>
    <t>项目名称</t>
  </si>
  <si>
    <t>计量单位</t>
  </si>
  <si>
    <t>工程量</t>
  </si>
  <si>
    <t>含税单价（元）</t>
  </si>
  <si>
    <t>税率%</t>
  </si>
  <si>
    <t>合价</t>
  </si>
  <si>
    <t>备注</t>
  </si>
  <si>
    <t>钢筋 HRB400以内φ12～18</t>
  </si>
  <si>
    <t>kg</t>
  </si>
  <si>
    <t>钢筋 HPB300φ12～18</t>
  </si>
  <si>
    <t>雨水口成品球墨铸铁盖板（750*450*50） 平箅（带截污框）</t>
  </si>
  <si>
    <t>套</t>
  </si>
  <si>
    <t>1、承载力≥400KN；
3、成套重量不得低于48kg。</t>
  </si>
  <si>
    <t>雨水口成品铸铁盖板（750*450*50） 平箅</t>
  </si>
  <si>
    <t>过小车</t>
  </si>
  <si>
    <t>排水沟成品铸铁盖板（500*300*50） 平箅</t>
  </si>
  <si>
    <t>排水沟成品铸铁盖板（400*600*30） 平箅</t>
  </si>
  <si>
    <t>检查井编织防坠网（含专用挂钩等辅材）</t>
  </si>
  <si>
    <t>钢筋混凝土防沉降一体化球墨铸铁井盖、井座（实重不低于96kg）D400，含球墨铸铁防坠网、调节环,尺寸1.2*1.2*0.2m</t>
  </si>
  <si>
    <t>钢筋混凝土防沉降一体化球墨铸铁井盖、井座（实重不低于96kg）D700，含球墨铸铁防坠网、调节环,尺寸1.2*1.2*0.2m</t>
  </si>
  <si>
    <t>700*700*80mm不锈钢成套检查井盖</t>
  </si>
  <si>
    <t>新建塑料Ø630污水井,井室+井圈深度3.5米</t>
  </si>
  <si>
    <t>污水塑料检查井(井筒直径mm以内) 700,井室深度1米，井圈0.3m</t>
  </si>
  <si>
    <t>预制钢筋混凝土直通检查井井室、井座，外径φ1250、内径φ1000、高度1米、出水口直径φ750</t>
  </si>
  <si>
    <t>井筒内径φ700,厚度125</t>
  </si>
  <si>
    <t>m</t>
  </si>
  <si>
    <t>Φ630国标中空壁井筒</t>
  </si>
  <si>
    <t>HDPE井筒Φ800，高度0.5m</t>
  </si>
  <si>
    <t>芝麻灰火烧面大理石广场砖（规格：600X300X50mm)</t>
  </si>
  <si>
    <t>m2</t>
  </si>
  <si>
    <t>芝麻灰火烧面大理石广场砖（规格：300X600X30mm)</t>
  </si>
  <si>
    <t>芝麻黑火烧面大理石广场砖（规格：600X600X30mm)</t>
  </si>
  <si>
    <t>芝麻白火烧面大理石广场砖（规格：600X600X30mm)</t>
  </si>
  <si>
    <t>火烧面芝麻白大理石广场砖（规格：1000X300X50mm)</t>
  </si>
  <si>
    <t>芝麻灰花岗岩路沿石（700*200*100mm）</t>
  </si>
  <si>
    <t>芝麻灰花岗岩路沿石（1000*300*120mm）</t>
  </si>
  <si>
    <t>火烧面芝麻灰花岗岩（300*600*25）</t>
  </si>
  <si>
    <t>花岗岩树池石1000*200*80</t>
  </si>
  <si>
    <t>700*200*150mm芝麻灰花岗岩路沿石</t>
  </si>
  <si>
    <t>700*100*100mm芝麻灰花岗岩路沿石</t>
  </si>
  <si>
    <t>5cm芝麻白花岗岩人行道面板</t>
  </si>
  <si>
    <t>3cm芝麻白花岗岩花岗岩人行道面板</t>
  </si>
  <si>
    <t>3cm芝麻白花岗岩600*600*30人行道面板</t>
  </si>
  <si>
    <t>PC砖 300*600*18mm</t>
  </si>
  <si>
    <t>200*100*60mm人行道地面吸水砖（素色）</t>
  </si>
  <si>
    <t>块</t>
  </si>
  <si>
    <t>人行道吸水砖 200*100*60（彩色）</t>
  </si>
  <si>
    <t>千块</t>
  </si>
  <si>
    <t>红机砖 240×115×53</t>
  </si>
  <si>
    <t>标准砖 240×115×53</t>
  </si>
  <si>
    <t>中粗砂</t>
  </si>
  <si>
    <t>m3</t>
  </si>
  <si>
    <t>碎石(综合)</t>
  </si>
  <si>
    <t>预拌混凝土 C30</t>
  </si>
  <si>
    <t>预拌混凝土 C25</t>
  </si>
  <si>
    <t>预拌混凝土 C20</t>
  </si>
  <si>
    <t>预拌混凝土 C15</t>
  </si>
  <si>
    <t>预拌混凝土 C10</t>
  </si>
  <si>
    <t>素色透水混凝土 C25</t>
  </si>
  <si>
    <t>快干水泥42.5</t>
  </si>
  <si>
    <t>t</t>
  </si>
  <si>
    <t>中粒式沥青混凝土AC-16</t>
  </si>
  <si>
    <t>SBS细粒式改性沥青混凝土AC-13</t>
  </si>
  <si>
    <t>乳化沥青</t>
  </si>
  <si>
    <t>HDPE缠绕增强管   DN800 SN≥10KN</t>
  </si>
  <si>
    <t>HDPE缠绕增强管   DN600 SN≥10KN</t>
  </si>
  <si>
    <t>HDPE缠绕增强管   DN500 SN≥10KN</t>
  </si>
  <si>
    <t>HDPE缠绕增强管   DN400 SN≥10KN</t>
  </si>
  <si>
    <t>HDPE缠绕增强管   DN300 SN≥10KN</t>
  </si>
  <si>
    <t>HDPE缠绕增强管   DN200 SN≥10KN</t>
  </si>
  <si>
    <t>PVC排水管DN110</t>
  </si>
  <si>
    <t>PVC排水管DN75</t>
  </si>
  <si>
    <t>PVC排水管DN50</t>
  </si>
  <si>
    <t>FDN-401堵漏王（1kg）</t>
  </si>
  <si>
    <t>包</t>
  </si>
  <si>
    <t>草皮台湾青</t>
  </si>
  <si>
    <t>混凝土管DN800 SN≥12.5 二级管</t>
  </si>
  <si>
    <t>混凝土管DN600 SN≥12.5 二级管</t>
  </si>
  <si>
    <t>混凝土管DN500 SN≥12.5 二级管</t>
  </si>
  <si>
    <t>混凝土管DN400 SN≥10 二级管</t>
  </si>
  <si>
    <t>混凝土管DN300 SN≥10 二级管</t>
  </si>
  <si>
    <t>围挡租赁，含安装拆除施工围挡（2000*1800）带铁支撑</t>
  </si>
  <si>
    <t>m/天</t>
  </si>
  <si>
    <t>无纺布</t>
  </si>
  <si>
    <t>复合木模板</t>
  </si>
  <si>
    <t>气囊管堵安装拆除 管径DN600及以内</t>
  </si>
  <si>
    <t>只</t>
  </si>
  <si>
    <t>气囊管堵安装拆除 管径DN600以上</t>
  </si>
  <si>
    <t>合计（元）：</t>
  </si>
  <si>
    <t>注：1、以上含税单价均包括运、装卸到场费用；
    2、招标暂估数量由市政管养部、工程管理部提供，结算据实调整；
    3、结算量、价根据本项目建设单位结算审计情况进行调整。
    4、实际施工实物与清单不符的，结算据实调整。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</si>
</sst>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name val="宋体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26" fillId="0" borderId="0"/>
  </cellStyleXfs>
  <cellXfs count="33">
    <xf numFmtId="0" fontId="0" fillId="0" borderId="0" xfId="49"/>
    <xf numFmtId="0" fontId="0" fillId="0" borderId="0" xfId="49" applyFont="1" applyFill="1" applyAlignment="1">
      <alignment horizontal="center"/>
    </xf>
    <xf numFmtId="0" fontId="0" fillId="0" borderId="0" xfId="49" applyAlignment="1">
      <alignment horizontal="center"/>
    </xf>
    <xf numFmtId="0" fontId="0" fillId="0" borderId="0" xfId="49" applyAlignment="1">
      <alignment horizontal="left"/>
    </xf>
    <xf numFmtId="176" fontId="0" fillId="0" borderId="0" xfId="49" applyNumberFormat="1" applyFill="1" applyAlignment="1">
      <alignment horizontal="center" vertical="center"/>
    </xf>
    <xf numFmtId="0" fontId="0" fillId="0" borderId="0" xfId="49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176" fontId="1" fillId="0" borderId="0" xfId="50" applyNumberFormat="1" applyFont="1" applyFill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0" fillId="0" borderId="2" xfId="49" applyNumberForma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topLeftCell="A60" workbookViewId="0">
      <selection activeCell="P65" sqref="P65"/>
    </sheetView>
  </sheetViews>
  <sheetFormatPr defaultColWidth="12" defaultRowHeight="38" customHeight="1"/>
  <cols>
    <col min="1" max="1" width="6.28571428571429" style="2" customWidth="1"/>
    <col min="2" max="2" width="45.6761904761905" style="3" customWidth="1"/>
    <col min="3" max="3" width="7" style="2" customWidth="1"/>
    <col min="4" max="4" width="8.85714285714286" style="2" customWidth="1"/>
    <col min="5" max="5" width="12" style="4"/>
    <col min="6" max="6" width="10.0761904761905" style="4" customWidth="1"/>
    <col min="7" max="7" width="14.5714285714286" style="2"/>
    <col min="8" max="8" width="14.3142857142857" style="5" customWidth="1"/>
    <col min="9" max="11" width="12" style="2"/>
    <col min="12" max="12" width="12.8571428571429" style="2"/>
    <col min="13" max="16384" width="12" style="2"/>
  </cols>
  <sheetData>
    <row r="1" customHeight="1" spans="1:8">
      <c r="A1" s="6" t="s">
        <v>0</v>
      </c>
      <c r="B1" s="6"/>
      <c r="C1" s="6"/>
      <c r="D1" s="6"/>
      <c r="E1" s="7"/>
      <c r="F1" s="7"/>
      <c r="G1" s="6"/>
      <c r="H1" s="6"/>
    </row>
    <row r="2" customHeight="1" spans="1:8">
      <c r="A2" s="8" t="s">
        <v>1</v>
      </c>
      <c r="B2" s="8"/>
      <c r="C2" s="8"/>
      <c r="D2" s="9"/>
      <c r="E2" s="10"/>
      <c r="F2" s="10"/>
      <c r="G2" s="11"/>
      <c r="H2" s="10"/>
    </row>
    <row r="3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2" t="s">
        <v>8</v>
      </c>
      <c r="H3" s="12" t="s">
        <v>9</v>
      </c>
    </row>
    <row r="4" s="1" customFormat="1" ht="36" customHeight="1" spans="1:8">
      <c r="A4" s="12">
        <v>1</v>
      </c>
      <c r="B4" s="15" t="s">
        <v>10</v>
      </c>
      <c r="C4" s="16" t="s">
        <v>11</v>
      </c>
      <c r="D4" s="17">
        <v>500</v>
      </c>
      <c r="E4" s="18">
        <f>3145*0.95/1000</f>
        <v>2.98775</v>
      </c>
      <c r="F4" s="18">
        <v>13</v>
      </c>
      <c r="G4" s="12">
        <f>ROUND(D4*E4,2)</f>
        <v>1493.88</v>
      </c>
      <c r="H4" s="19"/>
    </row>
    <row r="5" s="1" customFormat="1" ht="36" customHeight="1" spans="1:8">
      <c r="A5" s="12">
        <v>2</v>
      </c>
      <c r="B5" s="15" t="s">
        <v>12</v>
      </c>
      <c r="C5" s="16" t="s">
        <v>11</v>
      </c>
      <c r="D5" s="17">
        <v>500</v>
      </c>
      <c r="E5" s="18">
        <f>3527.5*0.95/1000</f>
        <v>3.351125</v>
      </c>
      <c r="F5" s="18">
        <v>13</v>
      </c>
      <c r="G5" s="12">
        <f t="shared" ref="G5:G36" si="0">ROUND(D5*E5,2)</f>
        <v>1675.56</v>
      </c>
      <c r="H5" s="19"/>
    </row>
    <row r="6" s="1" customFormat="1" ht="90" customHeight="1" spans="1:8">
      <c r="A6" s="12">
        <v>3</v>
      </c>
      <c r="B6" s="15" t="s">
        <v>13</v>
      </c>
      <c r="C6" s="16" t="s">
        <v>14</v>
      </c>
      <c r="D6" s="17">
        <v>80</v>
      </c>
      <c r="E6" s="18">
        <v>205</v>
      </c>
      <c r="F6" s="18">
        <v>13</v>
      </c>
      <c r="G6" s="12">
        <f t="shared" si="0"/>
        <v>16400</v>
      </c>
      <c r="H6" s="12" t="s">
        <v>15</v>
      </c>
    </row>
    <row r="7" s="1" customFormat="1" ht="36" customHeight="1" spans="1:8">
      <c r="A7" s="12">
        <v>4</v>
      </c>
      <c r="B7" s="15" t="s">
        <v>16</v>
      </c>
      <c r="C7" s="16" t="s">
        <v>14</v>
      </c>
      <c r="D7" s="17">
        <v>500</v>
      </c>
      <c r="E7" s="18">
        <v>85</v>
      </c>
      <c r="F7" s="18">
        <v>13</v>
      </c>
      <c r="G7" s="12">
        <f t="shared" si="0"/>
        <v>42500</v>
      </c>
      <c r="H7" s="12" t="s">
        <v>17</v>
      </c>
    </row>
    <row r="8" s="1" customFormat="1" ht="48" customHeight="1" spans="1:8">
      <c r="A8" s="12">
        <v>5</v>
      </c>
      <c r="B8" s="15" t="s">
        <v>18</v>
      </c>
      <c r="C8" s="16" t="s">
        <v>14</v>
      </c>
      <c r="D8" s="17">
        <v>80</v>
      </c>
      <c r="E8" s="18">
        <v>50</v>
      </c>
      <c r="F8" s="18">
        <v>13</v>
      </c>
      <c r="G8" s="12">
        <f t="shared" si="0"/>
        <v>4000</v>
      </c>
      <c r="H8" s="12" t="s">
        <v>17</v>
      </c>
    </row>
    <row r="9" s="1" customFormat="1" ht="48" customHeight="1" spans="1:8">
      <c r="A9" s="12">
        <v>5</v>
      </c>
      <c r="B9" s="15" t="s">
        <v>19</v>
      </c>
      <c r="C9" s="16" t="s">
        <v>14</v>
      </c>
      <c r="D9" s="17">
        <v>80</v>
      </c>
      <c r="E9" s="18">
        <f>39+10</f>
        <v>49</v>
      </c>
      <c r="F9" s="18">
        <v>13</v>
      </c>
      <c r="G9" s="12">
        <f t="shared" si="0"/>
        <v>3920</v>
      </c>
      <c r="H9" s="12" t="s">
        <v>17</v>
      </c>
    </row>
    <row r="10" s="1" customFormat="1" ht="42" customHeight="1" spans="1:8">
      <c r="A10" s="12">
        <v>6</v>
      </c>
      <c r="B10" s="15" t="s">
        <v>20</v>
      </c>
      <c r="C10" s="16" t="s">
        <v>14</v>
      </c>
      <c r="D10" s="17">
        <v>50</v>
      </c>
      <c r="E10" s="18">
        <v>16</v>
      </c>
      <c r="F10" s="18">
        <v>13</v>
      </c>
      <c r="G10" s="12">
        <f t="shared" si="0"/>
        <v>800</v>
      </c>
      <c r="H10" s="12"/>
    </row>
    <row r="11" s="1" customFormat="1" ht="65" customHeight="1" spans="1:8">
      <c r="A11" s="12">
        <v>7</v>
      </c>
      <c r="B11" s="15" t="s">
        <v>21</v>
      </c>
      <c r="C11" s="16" t="s">
        <v>14</v>
      </c>
      <c r="D11" s="17">
        <v>10</v>
      </c>
      <c r="E11" s="18">
        <v>900</v>
      </c>
      <c r="F11" s="18">
        <v>13</v>
      </c>
      <c r="G11" s="12">
        <f t="shared" si="0"/>
        <v>9000</v>
      </c>
      <c r="H11" s="20"/>
    </row>
    <row r="12" s="1" customFormat="1" ht="65" customHeight="1" spans="1:8">
      <c r="A12" s="12">
        <v>8</v>
      </c>
      <c r="B12" s="15" t="s">
        <v>22</v>
      </c>
      <c r="C12" s="21" t="s">
        <v>14</v>
      </c>
      <c r="D12" s="17">
        <v>10</v>
      </c>
      <c r="E12" s="18">
        <v>900</v>
      </c>
      <c r="F12" s="18">
        <v>13</v>
      </c>
      <c r="G12" s="12">
        <f t="shared" si="0"/>
        <v>9000</v>
      </c>
      <c r="H12" s="12"/>
    </row>
    <row r="13" s="1" customFormat="1" ht="42" customHeight="1" spans="1:8">
      <c r="A13" s="12">
        <v>9</v>
      </c>
      <c r="B13" s="15" t="s">
        <v>23</v>
      </c>
      <c r="C13" s="16" t="s">
        <v>14</v>
      </c>
      <c r="D13" s="17">
        <v>10</v>
      </c>
      <c r="E13" s="18">
        <v>400</v>
      </c>
      <c r="F13" s="18">
        <v>13</v>
      </c>
      <c r="G13" s="12">
        <f t="shared" si="0"/>
        <v>4000</v>
      </c>
      <c r="H13" s="12"/>
    </row>
    <row r="14" s="1" customFormat="1" ht="48" customHeight="1" spans="1:8">
      <c r="A14" s="12">
        <v>10</v>
      </c>
      <c r="B14" s="15" t="s">
        <v>24</v>
      </c>
      <c r="C14" s="16" t="s">
        <v>14</v>
      </c>
      <c r="D14" s="17">
        <v>10</v>
      </c>
      <c r="E14" s="18">
        <v>400</v>
      </c>
      <c r="F14" s="18">
        <v>13</v>
      </c>
      <c r="G14" s="12">
        <f t="shared" si="0"/>
        <v>4000</v>
      </c>
      <c r="H14" s="12"/>
    </row>
    <row r="15" s="1" customFormat="1" ht="48" customHeight="1" spans="1:8">
      <c r="A15" s="12">
        <v>11</v>
      </c>
      <c r="B15" s="15" t="s">
        <v>25</v>
      </c>
      <c r="C15" s="16" t="s">
        <v>14</v>
      </c>
      <c r="D15" s="17">
        <v>10</v>
      </c>
      <c r="E15" s="18">
        <v>250</v>
      </c>
      <c r="F15" s="18">
        <v>13</v>
      </c>
      <c r="G15" s="12">
        <f t="shared" si="0"/>
        <v>2500</v>
      </c>
      <c r="H15" s="12"/>
    </row>
    <row r="16" s="1" customFormat="1" ht="36" customHeight="1" spans="1:8">
      <c r="A16" s="12">
        <v>12</v>
      </c>
      <c r="B16" s="15" t="s">
        <v>26</v>
      </c>
      <c r="C16" s="16" t="s">
        <v>14</v>
      </c>
      <c r="D16" s="17">
        <v>10</v>
      </c>
      <c r="E16" s="18">
        <v>750</v>
      </c>
      <c r="F16" s="18">
        <v>13</v>
      </c>
      <c r="G16" s="12">
        <f t="shared" si="0"/>
        <v>7500</v>
      </c>
      <c r="H16" s="12"/>
    </row>
    <row r="17" s="1" customFormat="1" ht="36" customHeight="1" spans="1:11">
      <c r="A17" s="12">
        <v>13</v>
      </c>
      <c r="B17" s="15" t="s">
        <v>27</v>
      </c>
      <c r="C17" s="16" t="s">
        <v>28</v>
      </c>
      <c r="D17" s="17">
        <v>15</v>
      </c>
      <c r="E17" s="18">
        <v>338</v>
      </c>
      <c r="F17" s="18">
        <v>13</v>
      </c>
      <c r="G17" s="12">
        <f t="shared" si="0"/>
        <v>5070</v>
      </c>
      <c r="H17" s="12"/>
    </row>
    <row r="18" s="1" customFormat="1" ht="36" customHeight="1" spans="1:11">
      <c r="A18" s="12">
        <v>14</v>
      </c>
      <c r="B18" s="15" t="s">
        <v>29</v>
      </c>
      <c r="C18" s="16" t="s">
        <v>28</v>
      </c>
      <c r="D18" s="17">
        <v>15</v>
      </c>
      <c r="E18" s="18">
        <v>210</v>
      </c>
      <c r="F18" s="18">
        <v>13</v>
      </c>
      <c r="G18" s="12">
        <f t="shared" si="0"/>
        <v>3150</v>
      </c>
      <c r="H18" s="12"/>
    </row>
    <row r="19" s="1" customFormat="1" ht="36" customHeight="1" spans="1:11">
      <c r="A19" s="12">
        <v>15</v>
      </c>
      <c r="B19" s="15" t="s">
        <v>30</v>
      </c>
      <c r="C19" s="16" t="s">
        <v>14</v>
      </c>
      <c r="D19" s="17">
        <v>10</v>
      </c>
      <c r="E19" s="18">
        <v>190</v>
      </c>
      <c r="F19" s="18">
        <v>13</v>
      </c>
      <c r="G19" s="12">
        <f t="shared" si="0"/>
        <v>1900</v>
      </c>
      <c r="H19" s="12"/>
    </row>
    <row r="20" s="1" customFormat="1" ht="36" customHeight="1" spans="1:11">
      <c r="A20" s="12">
        <v>16</v>
      </c>
      <c r="B20" s="15" t="s">
        <v>31</v>
      </c>
      <c r="C20" s="16" t="s">
        <v>32</v>
      </c>
      <c r="D20" s="17">
        <v>50</v>
      </c>
      <c r="E20" s="18">
        <v>122</v>
      </c>
      <c r="F20" s="18">
        <v>13</v>
      </c>
      <c r="G20" s="12">
        <f t="shared" si="0"/>
        <v>6100</v>
      </c>
      <c r="H20" s="12"/>
    </row>
    <row r="21" s="1" customFormat="1" ht="36" customHeight="1" spans="1:11">
      <c r="A21" s="12">
        <v>17</v>
      </c>
      <c r="B21" s="15" t="s">
        <v>33</v>
      </c>
      <c r="C21" s="16" t="s">
        <v>32</v>
      </c>
      <c r="D21" s="17">
        <v>50</v>
      </c>
      <c r="E21" s="18">
        <v>70</v>
      </c>
      <c r="F21" s="18">
        <v>13</v>
      </c>
      <c r="G21" s="12">
        <f t="shared" si="0"/>
        <v>3500</v>
      </c>
      <c r="H21" s="12"/>
    </row>
    <row r="22" s="1" customFormat="1" ht="36" customHeight="1" spans="1:11">
      <c r="A22" s="12">
        <v>18</v>
      </c>
      <c r="B22" s="15" t="s">
        <v>34</v>
      </c>
      <c r="C22" s="16" t="s">
        <v>32</v>
      </c>
      <c r="D22" s="17">
        <v>50</v>
      </c>
      <c r="E22" s="18">
        <v>80</v>
      </c>
      <c r="F22" s="18">
        <v>13</v>
      </c>
      <c r="G22" s="12">
        <f t="shared" si="0"/>
        <v>4000</v>
      </c>
      <c r="H22" s="12"/>
    </row>
    <row r="23" s="1" customFormat="1" ht="33" customHeight="1" spans="1:11">
      <c r="A23" s="12">
        <v>19</v>
      </c>
      <c r="B23" s="15" t="s">
        <v>35</v>
      </c>
      <c r="C23" s="16" t="s">
        <v>32</v>
      </c>
      <c r="D23" s="17">
        <v>50</v>
      </c>
      <c r="E23" s="18">
        <v>65</v>
      </c>
      <c r="F23" s="18">
        <v>13</v>
      </c>
      <c r="G23" s="12">
        <f t="shared" si="0"/>
        <v>3250</v>
      </c>
      <c r="H23" s="12"/>
    </row>
    <row r="24" ht="33" customHeight="1" spans="1:11">
      <c r="A24" s="12">
        <v>20</v>
      </c>
      <c r="B24" s="15" t="s">
        <v>36</v>
      </c>
      <c r="C24" s="16" t="s">
        <v>32</v>
      </c>
      <c r="D24" s="17">
        <v>50</v>
      </c>
      <c r="E24" s="22">
        <v>110</v>
      </c>
      <c r="F24" s="18">
        <v>13</v>
      </c>
      <c r="G24" s="12">
        <f t="shared" si="0"/>
        <v>5500</v>
      </c>
      <c r="H24" s="23"/>
      <c r="J24" s="1"/>
      <c r="K24" s="1"/>
    </row>
    <row r="25" ht="33" customHeight="1" spans="1:11">
      <c r="A25" s="12">
        <v>21</v>
      </c>
      <c r="B25" s="15" t="s">
        <v>37</v>
      </c>
      <c r="C25" s="16" t="s">
        <v>28</v>
      </c>
      <c r="D25" s="17">
        <v>50</v>
      </c>
      <c r="E25" s="22">
        <v>35</v>
      </c>
      <c r="F25" s="18">
        <v>13</v>
      </c>
      <c r="G25" s="12">
        <f t="shared" si="0"/>
        <v>1750</v>
      </c>
      <c r="H25" s="23"/>
      <c r="J25" s="1"/>
      <c r="K25" s="1"/>
    </row>
    <row r="26" ht="33" customHeight="1" spans="1:11">
      <c r="A26" s="12">
        <v>22</v>
      </c>
      <c r="B26" s="15" t="s">
        <v>38</v>
      </c>
      <c r="C26" s="16" t="s">
        <v>28</v>
      </c>
      <c r="D26" s="17">
        <v>50</v>
      </c>
      <c r="E26" s="22">
        <v>63</v>
      </c>
      <c r="F26" s="18">
        <v>13</v>
      </c>
      <c r="G26" s="12">
        <f t="shared" si="0"/>
        <v>3150</v>
      </c>
      <c r="H26" s="23"/>
      <c r="J26" s="1"/>
      <c r="K26" s="1"/>
    </row>
    <row r="27" ht="33" customHeight="1" spans="1:11">
      <c r="A27" s="12">
        <v>23</v>
      </c>
      <c r="B27" s="15" t="s">
        <v>39</v>
      </c>
      <c r="C27" s="16" t="s">
        <v>32</v>
      </c>
      <c r="D27" s="17">
        <v>50</v>
      </c>
      <c r="E27" s="22">
        <v>63</v>
      </c>
      <c r="F27" s="18">
        <v>13</v>
      </c>
      <c r="G27" s="12">
        <f t="shared" si="0"/>
        <v>3150</v>
      </c>
      <c r="H27" s="23"/>
      <c r="J27" s="1"/>
      <c r="K27" s="1"/>
    </row>
    <row r="28" ht="33" customHeight="1" spans="1:11">
      <c r="A28" s="12">
        <v>24</v>
      </c>
      <c r="B28" s="15" t="s">
        <v>40</v>
      </c>
      <c r="C28" s="16" t="s">
        <v>28</v>
      </c>
      <c r="D28" s="17">
        <v>50</v>
      </c>
      <c r="E28" s="22">
        <v>28</v>
      </c>
      <c r="F28" s="18">
        <v>13</v>
      </c>
      <c r="G28" s="12">
        <f t="shared" si="0"/>
        <v>1400</v>
      </c>
      <c r="H28" s="23"/>
      <c r="J28" s="1"/>
      <c r="K28" s="1"/>
    </row>
    <row r="29" ht="33" customHeight="1" spans="1:11">
      <c r="A29" s="12">
        <v>25</v>
      </c>
      <c r="B29" s="15" t="s">
        <v>41</v>
      </c>
      <c r="C29" s="16" t="s">
        <v>28</v>
      </c>
      <c r="D29" s="17">
        <v>50</v>
      </c>
      <c r="E29" s="22">
        <v>48</v>
      </c>
      <c r="F29" s="18">
        <v>13</v>
      </c>
      <c r="G29" s="12">
        <f t="shared" si="0"/>
        <v>2400</v>
      </c>
      <c r="H29" s="23"/>
      <c r="J29" s="1"/>
      <c r="K29" s="1"/>
    </row>
    <row r="30" ht="33" customHeight="1" spans="1:11">
      <c r="A30" s="12">
        <v>26</v>
      </c>
      <c r="B30" s="15" t="s">
        <v>42</v>
      </c>
      <c r="C30" s="16" t="s">
        <v>28</v>
      </c>
      <c r="D30" s="17">
        <v>50</v>
      </c>
      <c r="E30" s="22">
        <v>20</v>
      </c>
      <c r="F30" s="18">
        <v>13</v>
      </c>
      <c r="G30" s="12">
        <f t="shared" si="0"/>
        <v>1000</v>
      </c>
      <c r="H30" s="23"/>
      <c r="J30" s="1"/>
      <c r="K30" s="1"/>
    </row>
    <row r="31" ht="33" customHeight="1" spans="1:11">
      <c r="A31" s="12">
        <v>27</v>
      </c>
      <c r="B31" s="15" t="s">
        <v>43</v>
      </c>
      <c r="C31" s="16" t="s">
        <v>32</v>
      </c>
      <c r="D31" s="17">
        <v>50</v>
      </c>
      <c r="E31" s="22">
        <v>110</v>
      </c>
      <c r="F31" s="18">
        <v>13</v>
      </c>
      <c r="G31" s="12">
        <f t="shared" si="0"/>
        <v>5500</v>
      </c>
      <c r="H31" s="23"/>
      <c r="J31" s="1"/>
      <c r="K31" s="1"/>
    </row>
    <row r="32" ht="33" customHeight="1" spans="1:11">
      <c r="A32" s="12">
        <v>28</v>
      </c>
      <c r="B32" s="15" t="s">
        <v>44</v>
      </c>
      <c r="C32" s="16" t="s">
        <v>32</v>
      </c>
      <c r="D32" s="24">
        <v>150</v>
      </c>
      <c r="E32" s="22">
        <v>65</v>
      </c>
      <c r="F32" s="18">
        <v>13</v>
      </c>
      <c r="G32" s="12">
        <f t="shared" si="0"/>
        <v>9750</v>
      </c>
      <c r="H32" s="23"/>
      <c r="J32" s="1"/>
      <c r="K32" s="1"/>
    </row>
    <row r="33" ht="33" customHeight="1" spans="1:11">
      <c r="A33" s="12">
        <v>29</v>
      </c>
      <c r="B33" s="15" t="s">
        <v>45</v>
      </c>
      <c r="C33" s="16" t="s">
        <v>32</v>
      </c>
      <c r="D33" s="17">
        <v>50</v>
      </c>
      <c r="E33" s="22">
        <v>65</v>
      </c>
      <c r="F33" s="18">
        <v>13</v>
      </c>
      <c r="G33" s="12">
        <f t="shared" si="0"/>
        <v>3250</v>
      </c>
      <c r="H33" s="23"/>
      <c r="J33" s="1"/>
      <c r="K33" s="1"/>
    </row>
    <row r="34" ht="33" customHeight="1" spans="1:11">
      <c r="A34" s="12">
        <v>30</v>
      </c>
      <c r="B34" s="15" t="s">
        <v>46</v>
      </c>
      <c r="C34" s="16" t="s">
        <v>32</v>
      </c>
      <c r="D34" s="17">
        <v>50</v>
      </c>
      <c r="E34" s="22">
        <v>53</v>
      </c>
      <c r="F34" s="18">
        <v>13</v>
      </c>
      <c r="G34" s="12">
        <f t="shared" si="0"/>
        <v>2650</v>
      </c>
      <c r="H34" s="23"/>
      <c r="J34" s="1"/>
      <c r="K34" s="1"/>
    </row>
    <row r="35" customHeight="1" spans="1:11">
      <c r="A35" s="12">
        <v>31</v>
      </c>
      <c r="B35" s="15" t="s">
        <v>47</v>
      </c>
      <c r="C35" s="16" t="s">
        <v>48</v>
      </c>
      <c r="D35" s="17">
        <v>5000</v>
      </c>
      <c r="E35" s="22">
        <v>0.6</v>
      </c>
      <c r="F35" s="18">
        <v>3</v>
      </c>
      <c r="G35" s="12">
        <f t="shared" si="0"/>
        <v>3000</v>
      </c>
      <c r="H35" s="23"/>
      <c r="J35" s="1"/>
      <c r="K35" s="1"/>
    </row>
    <row r="36" customHeight="1" spans="1:11">
      <c r="A36" s="12">
        <v>32</v>
      </c>
      <c r="B36" s="15" t="s">
        <v>49</v>
      </c>
      <c r="C36" s="16" t="s">
        <v>50</v>
      </c>
      <c r="D36" s="24">
        <v>20</v>
      </c>
      <c r="E36" s="22">
        <v>600</v>
      </c>
      <c r="F36" s="18">
        <v>3</v>
      </c>
      <c r="G36" s="12">
        <f t="shared" si="0"/>
        <v>12000</v>
      </c>
      <c r="H36" s="23"/>
      <c r="J36" s="1"/>
      <c r="K36" s="1"/>
    </row>
    <row r="37" customHeight="1" spans="1:11">
      <c r="A37" s="12">
        <v>33</v>
      </c>
      <c r="B37" s="15" t="s">
        <v>51</v>
      </c>
      <c r="C37" s="16" t="s">
        <v>50</v>
      </c>
      <c r="D37" s="24">
        <v>100</v>
      </c>
      <c r="E37" s="22">
        <v>363</v>
      </c>
      <c r="F37" s="18">
        <v>3</v>
      </c>
      <c r="G37" s="12">
        <f t="shared" ref="G37:G71" si="1">ROUND(D37*E37,2)</f>
        <v>36300</v>
      </c>
      <c r="H37" s="23"/>
      <c r="J37" s="1"/>
      <c r="K37" s="1"/>
    </row>
    <row r="38" customHeight="1" spans="1:11">
      <c r="A38" s="12">
        <v>34</v>
      </c>
      <c r="B38" s="15" t="s">
        <v>52</v>
      </c>
      <c r="C38" s="16" t="s">
        <v>50</v>
      </c>
      <c r="D38" s="24">
        <v>50</v>
      </c>
      <c r="E38" s="22">
        <v>363</v>
      </c>
      <c r="F38" s="18">
        <v>3</v>
      </c>
      <c r="G38" s="12">
        <f t="shared" si="1"/>
        <v>18150</v>
      </c>
      <c r="H38" s="23"/>
      <c r="J38" s="1"/>
      <c r="K38" s="1"/>
    </row>
    <row r="39" customHeight="1" spans="1:11">
      <c r="A39" s="12">
        <v>35</v>
      </c>
      <c r="B39" s="15" t="s">
        <v>53</v>
      </c>
      <c r="C39" s="16" t="s">
        <v>54</v>
      </c>
      <c r="D39" s="24">
        <v>300</v>
      </c>
      <c r="E39" s="22">
        <v>130</v>
      </c>
      <c r="F39" s="18">
        <v>3</v>
      </c>
      <c r="G39" s="12">
        <f t="shared" si="1"/>
        <v>39000</v>
      </c>
      <c r="H39" s="23"/>
      <c r="J39" s="1"/>
      <c r="K39" s="1"/>
    </row>
    <row r="40" customHeight="1" spans="1:11">
      <c r="A40" s="12">
        <v>36</v>
      </c>
      <c r="B40" s="15" t="s">
        <v>55</v>
      </c>
      <c r="C40" s="16" t="s">
        <v>54</v>
      </c>
      <c r="D40" s="24">
        <v>100</v>
      </c>
      <c r="E40" s="22">
        <v>120</v>
      </c>
      <c r="F40" s="18">
        <v>3</v>
      </c>
      <c r="G40" s="12">
        <f t="shared" si="1"/>
        <v>12000</v>
      </c>
      <c r="H40" s="23"/>
      <c r="J40" s="1"/>
      <c r="K40" s="1"/>
    </row>
    <row r="41" customHeight="1" spans="1:11">
      <c r="A41" s="12">
        <v>37</v>
      </c>
      <c r="B41" s="15" t="s">
        <v>56</v>
      </c>
      <c r="C41" s="16" t="s">
        <v>54</v>
      </c>
      <c r="D41" s="24">
        <v>50</v>
      </c>
      <c r="E41" s="22">
        <f>379.75*0.88</f>
        <v>334.18</v>
      </c>
      <c r="F41" s="18">
        <v>3</v>
      </c>
      <c r="G41" s="12">
        <f t="shared" si="1"/>
        <v>16709</v>
      </c>
      <c r="H41" s="19"/>
      <c r="J41" s="1"/>
      <c r="K41" s="1"/>
    </row>
    <row r="42" customHeight="1" spans="1:11">
      <c r="A42" s="12">
        <v>38</v>
      </c>
      <c r="B42" s="15" t="s">
        <v>57</v>
      </c>
      <c r="C42" s="16" t="s">
        <v>54</v>
      </c>
      <c r="D42" s="24">
        <v>20</v>
      </c>
      <c r="E42" s="22">
        <f>365.25*0.88</f>
        <v>321.42</v>
      </c>
      <c r="F42" s="18">
        <v>3</v>
      </c>
      <c r="G42" s="12">
        <f t="shared" si="1"/>
        <v>6428.4</v>
      </c>
      <c r="H42" s="19"/>
      <c r="J42" s="1"/>
      <c r="K42" s="1"/>
    </row>
    <row r="43" customHeight="1" spans="1:11">
      <c r="A43" s="12">
        <v>39</v>
      </c>
      <c r="B43" s="15" t="s">
        <v>58</v>
      </c>
      <c r="C43" s="16" t="s">
        <v>54</v>
      </c>
      <c r="D43" s="24">
        <v>20</v>
      </c>
      <c r="E43" s="22">
        <f>354.5*0.88</f>
        <v>311.96</v>
      </c>
      <c r="F43" s="18">
        <v>3</v>
      </c>
      <c r="G43" s="12">
        <f t="shared" si="1"/>
        <v>6239.2</v>
      </c>
      <c r="H43" s="19"/>
      <c r="J43" s="1"/>
      <c r="K43" s="1"/>
    </row>
    <row r="44" customHeight="1" spans="1:11">
      <c r="A44" s="12">
        <v>40</v>
      </c>
      <c r="B44" s="15" t="s">
        <v>59</v>
      </c>
      <c r="C44" s="16" t="s">
        <v>54</v>
      </c>
      <c r="D44" s="24">
        <v>50</v>
      </c>
      <c r="E44" s="22">
        <f>E43-10</f>
        <v>301.96</v>
      </c>
      <c r="F44" s="18">
        <v>3</v>
      </c>
      <c r="G44" s="12">
        <f t="shared" si="1"/>
        <v>15098</v>
      </c>
      <c r="H44" s="19"/>
      <c r="J44" s="1"/>
      <c r="K44" s="1"/>
    </row>
    <row r="45" customHeight="1" spans="1:11">
      <c r="A45" s="12">
        <v>41</v>
      </c>
      <c r="B45" s="15" t="s">
        <v>60</v>
      </c>
      <c r="C45" s="16" t="s">
        <v>54</v>
      </c>
      <c r="D45" s="24">
        <v>20</v>
      </c>
      <c r="E45" s="22">
        <f>E44-10</f>
        <v>291.96</v>
      </c>
      <c r="F45" s="18">
        <v>3</v>
      </c>
      <c r="G45" s="12">
        <f t="shared" si="1"/>
        <v>5839.2</v>
      </c>
      <c r="H45" s="19"/>
      <c r="J45" s="1"/>
      <c r="K45" s="1"/>
    </row>
    <row r="46" customHeight="1" spans="1:11">
      <c r="A46" s="12">
        <v>42</v>
      </c>
      <c r="B46" s="15" t="s">
        <v>61</v>
      </c>
      <c r="C46" s="16" t="s">
        <v>54</v>
      </c>
      <c r="D46" s="24">
        <v>20</v>
      </c>
      <c r="E46" s="22">
        <v>410</v>
      </c>
      <c r="F46" s="18">
        <v>13</v>
      </c>
      <c r="G46" s="12">
        <f t="shared" si="1"/>
        <v>8200</v>
      </c>
      <c r="H46" s="23"/>
      <c r="J46" s="1"/>
      <c r="K46" s="1"/>
    </row>
    <row r="47" customHeight="1" spans="1:11">
      <c r="A47" s="12">
        <v>43</v>
      </c>
      <c r="B47" s="15" t="s">
        <v>62</v>
      </c>
      <c r="C47" s="16" t="s">
        <v>63</v>
      </c>
      <c r="D47" s="24">
        <v>5</v>
      </c>
      <c r="E47" s="22">
        <f>(340.5*0.88+10)*1.1</f>
        <v>340.604</v>
      </c>
      <c r="F47" s="18">
        <v>13</v>
      </c>
      <c r="G47" s="12">
        <f t="shared" si="1"/>
        <v>1703.02</v>
      </c>
      <c r="H47" s="19"/>
      <c r="J47" s="1"/>
      <c r="K47" s="1"/>
    </row>
    <row r="48" customHeight="1" spans="1:11">
      <c r="A48" s="12">
        <v>44</v>
      </c>
      <c r="B48" s="15" t="s">
        <v>64</v>
      </c>
      <c r="C48" s="16" t="s">
        <v>54</v>
      </c>
      <c r="D48" s="24">
        <v>50</v>
      </c>
      <c r="E48" s="22">
        <v>900</v>
      </c>
      <c r="F48" s="18">
        <v>13</v>
      </c>
      <c r="G48" s="12">
        <f t="shared" si="1"/>
        <v>45000</v>
      </c>
      <c r="H48" s="23"/>
      <c r="J48" s="1"/>
      <c r="K48" s="1"/>
    </row>
    <row r="49" customHeight="1" spans="1:11">
      <c r="A49" s="12">
        <v>45</v>
      </c>
      <c r="B49" s="15" t="s">
        <v>65</v>
      </c>
      <c r="C49" s="16" t="s">
        <v>54</v>
      </c>
      <c r="D49" s="24">
        <v>50</v>
      </c>
      <c r="E49" s="22">
        <v>1100</v>
      </c>
      <c r="F49" s="18">
        <v>13</v>
      </c>
      <c r="G49" s="12">
        <f t="shared" si="1"/>
        <v>55000</v>
      </c>
      <c r="H49" s="23"/>
      <c r="J49" s="1"/>
      <c r="K49" s="1"/>
    </row>
    <row r="50" customHeight="1" spans="1:11">
      <c r="A50" s="12">
        <v>46</v>
      </c>
      <c r="B50" s="15" t="s">
        <v>66</v>
      </c>
      <c r="C50" s="16" t="s">
        <v>11</v>
      </c>
      <c r="D50" s="24">
        <v>500</v>
      </c>
      <c r="E50" s="22">
        <v>2.9</v>
      </c>
      <c r="F50" s="18">
        <v>13</v>
      </c>
      <c r="G50" s="12">
        <f t="shared" si="1"/>
        <v>1450</v>
      </c>
      <c r="H50" s="23"/>
      <c r="J50" s="1"/>
      <c r="K50" s="1"/>
    </row>
    <row r="51" customHeight="1" spans="1:11">
      <c r="A51" s="12">
        <v>47</v>
      </c>
      <c r="B51" s="15" t="s">
        <v>67</v>
      </c>
      <c r="C51" s="16" t="s">
        <v>28</v>
      </c>
      <c r="D51" s="24">
        <v>30</v>
      </c>
      <c r="E51" s="22">
        <v>394</v>
      </c>
      <c r="F51" s="18">
        <v>13</v>
      </c>
      <c r="G51" s="12">
        <f t="shared" si="1"/>
        <v>11820</v>
      </c>
      <c r="H51" s="23"/>
      <c r="J51" s="1"/>
      <c r="K51" s="1"/>
    </row>
    <row r="52" customHeight="1" spans="1:11">
      <c r="A52" s="12">
        <v>48</v>
      </c>
      <c r="B52" s="15" t="s">
        <v>68</v>
      </c>
      <c r="C52" s="16" t="s">
        <v>28</v>
      </c>
      <c r="D52" s="24">
        <v>30</v>
      </c>
      <c r="E52" s="22">
        <v>266</v>
      </c>
      <c r="F52" s="18">
        <v>13</v>
      </c>
      <c r="G52" s="12">
        <f t="shared" si="1"/>
        <v>7980</v>
      </c>
      <c r="H52" s="23"/>
      <c r="J52" s="1"/>
      <c r="K52" s="1"/>
    </row>
    <row r="53" customHeight="1" spans="1:11">
      <c r="A53" s="12">
        <v>49</v>
      </c>
      <c r="B53" s="15" t="s">
        <v>69</v>
      </c>
      <c r="C53" s="16" t="s">
        <v>28</v>
      </c>
      <c r="D53" s="24">
        <v>100</v>
      </c>
      <c r="E53" s="22">
        <v>175</v>
      </c>
      <c r="F53" s="18">
        <v>13</v>
      </c>
      <c r="G53" s="12">
        <f t="shared" si="1"/>
        <v>17500</v>
      </c>
      <c r="H53" s="23"/>
      <c r="J53" s="1"/>
      <c r="K53" s="1"/>
    </row>
    <row r="54" customHeight="1" spans="1:11">
      <c r="A54" s="12">
        <v>50</v>
      </c>
      <c r="B54" s="15" t="s">
        <v>70</v>
      </c>
      <c r="C54" s="16" t="s">
        <v>28</v>
      </c>
      <c r="D54" s="24">
        <v>40</v>
      </c>
      <c r="E54" s="22">
        <v>112</v>
      </c>
      <c r="F54" s="18">
        <v>13</v>
      </c>
      <c r="G54" s="12">
        <f t="shared" si="1"/>
        <v>4480</v>
      </c>
      <c r="H54" s="23"/>
      <c r="J54" s="1"/>
      <c r="K54" s="1"/>
    </row>
    <row r="55" customHeight="1" spans="1:11">
      <c r="A55" s="12">
        <v>51</v>
      </c>
      <c r="B55" s="15" t="s">
        <v>71</v>
      </c>
      <c r="C55" s="16" t="s">
        <v>28</v>
      </c>
      <c r="D55" s="24">
        <v>100</v>
      </c>
      <c r="E55" s="22">
        <v>74</v>
      </c>
      <c r="F55" s="18">
        <v>13</v>
      </c>
      <c r="G55" s="12">
        <f t="shared" si="1"/>
        <v>7400</v>
      </c>
      <c r="H55" s="23"/>
      <c r="J55" s="1"/>
      <c r="K55" s="1"/>
    </row>
    <row r="56" customHeight="1" spans="1:11">
      <c r="A56" s="12">
        <v>52</v>
      </c>
      <c r="B56" s="15" t="s">
        <v>72</v>
      </c>
      <c r="C56" s="16" t="s">
        <v>28</v>
      </c>
      <c r="D56" s="24">
        <v>100</v>
      </c>
      <c r="E56" s="22">
        <v>57</v>
      </c>
      <c r="F56" s="18">
        <v>13</v>
      </c>
      <c r="G56" s="12">
        <f t="shared" si="1"/>
        <v>5700</v>
      </c>
      <c r="H56" s="23"/>
      <c r="J56" s="1"/>
      <c r="K56" s="1"/>
    </row>
    <row r="57" customHeight="1" spans="1:11">
      <c r="A57" s="12">
        <v>53</v>
      </c>
      <c r="B57" s="15" t="s">
        <v>73</v>
      </c>
      <c r="C57" s="16" t="s">
        <v>28</v>
      </c>
      <c r="D57" s="24">
        <v>200</v>
      </c>
      <c r="E57" s="22">
        <v>13</v>
      </c>
      <c r="F57" s="18">
        <v>13</v>
      </c>
      <c r="G57" s="12">
        <f t="shared" si="1"/>
        <v>2600</v>
      </c>
      <c r="H57" s="23"/>
      <c r="J57" s="1"/>
      <c r="K57" s="1"/>
    </row>
    <row r="58" customHeight="1" spans="1:11">
      <c r="A58" s="12">
        <v>54</v>
      </c>
      <c r="B58" s="15" t="s">
        <v>74</v>
      </c>
      <c r="C58" s="16" t="s">
        <v>28</v>
      </c>
      <c r="D58" s="24">
        <v>100</v>
      </c>
      <c r="E58" s="22">
        <v>8</v>
      </c>
      <c r="F58" s="18">
        <v>13</v>
      </c>
      <c r="G58" s="12">
        <f t="shared" si="1"/>
        <v>800</v>
      </c>
      <c r="H58" s="23"/>
      <c r="J58" s="1"/>
      <c r="K58" s="1"/>
    </row>
    <row r="59" customHeight="1" spans="1:11">
      <c r="A59" s="12">
        <v>55</v>
      </c>
      <c r="B59" s="15" t="s">
        <v>75</v>
      </c>
      <c r="C59" s="16" t="s">
        <v>28</v>
      </c>
      <c r="D59" s="24">
        <v>100</v>
      </c>
      <c r="E59" s="22">
        <v>5</v>
      </c>
      <c r="F59" s="18">
        <v>13</v>
      </c>
      <c r="G59" s="12">
        <f t="shared" si="1"/>
        <v>500</v>
      </c>
      <c r="H59" s="23"/>
      <c r="J59" s="1"/>
      <c r="K59" s="1"/>
    </row>
    <row r="60" customHeight="1" spans="1:11">
      <c r="A60" s="12">
        <v>56</v>
      </c>
      <c r="B60" s="15" t="s">
        <v>76</v>
      </c>
      <c r="C60" s="16" t="s">
        <v>77</v>
      </c>
      <c r="D60" s="24">
        <v>500</v>
      </c>
      <c r="E60" s="22">
        <v>5</v>
      </c>
      <c r="F60" s="18">
        <v>13</v>
      </c>
      <c r="G60" s="12">
        <f t="shared" si="1"/>
        <v>2500</v>
      </c>
      <c r="H60" s="23"/>
      <c r="J60" s="1"/>
      <c r="K60" s="1"/>
    </row>
    <row r="61" customHeight="1" spans="1:11">
      <c r="A61" s="12">
        <v>57</v>
      </c>
      <c r="B61" s="15" t="s">
        <v>78</v>
      </c>
      <c r="C61" s="16" t="s">
        <v>32</v>
      </c>
      <c r="D61" s="24">
        <v>300</v>
      </c>
      <c r="E61" s="22">
        <v>9</v>
      </c>
      <c r="F61" s="18">
        <v>9</v>
      </c>
      <c r="G61" s="12">
        <f t="shared" si="1"/>
        <v>2700</v>
      </c>
      <c r="H61" s="23"/>
      <c r="J61" s="1"/>
      <c r="K61" s="1"/>
    </row>
    <row r="62" customHeight="1" spans="1:11">
      <c r="A62" s="12">
        <v>58</v>
      </c>
      <c r="B62" s="25" t="s">
        <v>79</v>
      </c>
      <c r="C62" s="21" t="s">
        <v>28</v>
      </c>
      <c r="D62" s="24">
        <v>40</v>
      </c>
      <c r="E62" s="22">
        <v>186</v>
      </c>
      <c r="F62" s="18">
        <v>13</v>
      </c>
      <c r="G62" s="12">
        <f t="shared" si="1"/>
        <v>7440</v>
      </c>
      <c r="H62" s="23"/>
      <c r="J62" s="1"/>
      <c r="K62" s="1"/>
    </row>
    <row r="63" customHeight="1" spans="1:11">
      <c r="A63" s="12">
        <v>59</v>
      </c>
      <c r="B63" s="25" t="s">
        <v>80</v>
      </c>
      <c r="C63" s="21" t="s">
        <v>28</v>
      </c>
      <c r="D63" s="24">
        <v>40</v>
      </c>
      <c r="E63" s="22">
        <v>135</v>
      </c>
      <c r="F63" s="18">
        <v>13</v>
      </c>
      <c r="G63" s="12">
        <f t="shared" si="1"/>
        <v>5400</v>
      </c>
      <c r="H63" s="23"/>
      <c r="J63" s="1"/>
      <c r="K63" s="1"/>
    </row>
    <row r="64" customHeight="1" spans="1:11">
      <c r="A64" s="12">
        <v>60</v>
      </c>
      <c r="B64" s="25" t="s">
        <v>81</v>
      </c>
      <c r="C64" s="21" t="s">
        <v>28</v>
      </c>
      <c r="D64" s="24">
        <v>40</v>
      </c>
      <c r="E64" s="22">
        <v>112</v>
      </c>
      <c r="F64" s="18">
        <v>13</v>
      </c>
      <c r="G64" s="12">
        <f t="shared" si="1"/>
        <v>4480</v>
      </c>
      <c r="H64" s="23"/>
      <c r="J64" s="1"/>
      <c r="K64" s="1"/>
    </row>
    <row r="65" customHeight="1" spans="1:11">
      <c r="A65" s="12">
        <v>61</v>
      </c>
      <c r="B65" s="25" t="s">
        <v>82</v>
      </c>
      <c r="C65" s="21" t="s">
        <v>28</v>
      </c>
      <c r="D65" s="24">
        <v>40</v>
      </c>
      <c r="E65" s="22">
        <v>81</v>
      </c>
      <c r="F65" s="18">
        <v>13</v>
      </c>
      <c r="G65" s="12">
        <f t="shared" si="1"/>
        <v>3240</v>
      </c>
      <c r="H65" s="23"/>
      <c r="J65" s="1"/>
      <c r="K65" s="1"/>
    </row>
    <row r="66" customHeight="1" spans="1:11">
      <c r="A66" s="12">
        <v>62</v>
      </c>
      <c r="B66" s="25" t="s">
        <v>83</v>
      </c>
      <c r="C66" s="21" t="s">
        <v>28</v>
      </c>
      <c r="D66" s="24">
        <v>40</v>
      </c>
      <c r="E66" s="22">
        <v>59</v>
      </c>
      <c r="F66" s="18">
        <v>13</v>
      </c>
      <c r="G66" s="12">
        <f t="shared" si="1"/>
        <v>2360</v>
      </c>
      <c r="H66" s="23"/>
      <c r="J66" s="1"/>
      <c r="K66" s="1"/>
    </row>
    <row r="67" customHeight="1" spans="1:11">
      <c r="A67" s="12">
        <v>63</v>
      </c>
      <c r="B67" s="15" t="s">
        <v>84</v>
      </c>
      <c r="C67" s="21" t="s">
        <v>85</v>
      </c>
      <c r="D67" s="24">
        <v>30000</v>
      </c>
      <c r="E67" s="22">
        <v>2.3</v>
      </c>
      <c r="F67" s="18">
        <v>13</v>
      </c>
      <c r="G67" s="12">
        <f t="shared" si="1"/>
        <v>69000</v>
      </c>
      <c r="H67" s="23"/>
      <c r="J67" s="1"/>
      <c r="K67" s="1"/>
    </row>
    <row r="68" customHeight="1" spans="1:11">
      <c r="A68" s="12">
        <v>64</v>
      </c>
      <c r="B68" s="25" t="s">
        <v>86</v>
      </c>
      <c r="C68" s="21" t="s">
        <v>32</v>
      </c>
      <c r="D68" s="26">
        <v>8000</v>
      </c>
      <c r="E68" s="22">
        <v>0.4</v>
      </c>
      <c r="F68" s="18">
        <v>13</v>
      </c>
      <c r="G68" s="12">
        <f t="shared" si="1"/>
        <v>3200</v>
      </c>
      <c r="H68" s="23"/>
      <c r="J68" s="1"/>
      <c r="K68" s="1"/>
    </row>
    <row r="69" customHeight="1" spans="1:11">
      <c r="A69" s="12">
        <v>65</v>
      </c>
      <c r="B69" s="25" t="s">
        <v>87</v>
      </c>
      <c r="C69" s="21" t="s">
        <v>32</v>
      </c>
      <c r="D69" s="24">
        <v>100</v>
      </c>
      <c r="E69" s="22">
        <v>26</v>
      </c>
      <c r="F69" s="18">
        <v>13</v>
      </c>
      <c r="G69" s="12">
        <f t="shared" si="1"/>
        <v>2600</v>
      </c>
      <c r="H69" s="23"/>
      <c r="J69" s="1"/>
      <c r="K69" s="1"/>
    </row>
    <row r="70" customHeight="1" spans="1:11">
      <c r="A70" s="12">
        <v>66</v>
      </c>
      <c r="B70" s="25" t="s">
        <v>88</v>
      </c>
      <c r="C70" s="21" t="s">
        <v>89</v>
      </c>
      <c r="D70" s="24">
        <v>80</v>
      </c>
      <c r="E70" s="22">
        <v>1000</v>
      </c>
      <c r="F70" s="18">
        <v>13</v>
      </c>
      <c r="G70" s="12">
        <f t="shared" si="1"/>
        <v>80000</v>
      </c>
      <c r="H70" s="23"/>
      <c r="J70" s="1"/>
      <c r="K70" s="1"/>
    </row>
    <row r="71" customHeight="1" spans="1:11">
      <c r="A71" s="12">
        <v>67</v>
      </c>
      <c r="B71" s="25" t="s">
        <v>90</v>
      </c>
      <c r="C71" s="21" t="s">
        <v>89</v>
      </c>
      <c r="D71" s="24">
        <v>80</v>
      </c>
      <c r="E71" s="22">
        <v>1800</v>
      </c>
      <c r="F71" s="18">
        <v>13</v>
      </c>
      <c r="G71" s="12">
        <f t="shared" si="1"/>
        <v>144000</v>
      </c>
      <c r="H71" s="23"/>
      <c r="J71" s="1"/>
      <c r="K71" s="1"/>
    </row>
    <row r="72" customHeight="1" spans="1:11">
      <c r="A72" s="27" t="s">
        <v>91</v>
      </c>
      <c r="B72" s="28"/>
      <c r="C72" s="28"/>
      <c r="D72" s="28"/>
      <c r="E72" s="28"/>
      <c r="F72" s="29"/>
      <c r="G72" s="30">
        <f>SUM(G1:G71)</f>
        <v>841076.26</v>
      </c>
      <c r="H72" s="23"/>
      <c r="J72" s="1"/>
      <c r="K72" s="1"/>
    </row>
    <row r="73" ht="65" customHeight="1" spans="1:11">
      <c r="A73" s="31" t="s">
        <v>92</v>
      </c>
      <c r="B73" s="31"/>
      <c r="C73" s="31"/>
      <c r="D73" s="31"/>
      <c r="E73" s="31"/>
      <c r="G73" s="31"/>
      <c r="H73" s="31"/>
      <c r="I73" s="32"/>
      <c r="J73" s="1"/>
      <c r="K73" s="1"/>
    </row>
    <row r="74" customHeight="1" spans="1:11">
      <c r="K74" s="1"/>
    </row>
    <row r="75" customHeight="1" spans="1:11">
      <c r="K75" s="1"/>
    </row>
    <row r="76" customHeight="1" spans="1:11">
      <c r="K76" s="1"/>
    </row>
  </sheetData>
  <mergeCells count="4">
    <mergeCell ref="A1:H1"/>
    <mergeCell ref="A2:H2"/>
    <mergeCell ref="A72:F72"/>
    <mergeCell ref="A73:H73"/>
  </mergeCells>
  <pageMargins left="0.314583333333333" right="0.314583333333333" top="0.550694444444444" bottom="0.511805555555556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2025-08-14T09:50:00Z</dcterms:created>
  <dcterms:modified xsi:type="dcterms:W3CDTF">2025-11-18T05:46:55Z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71B114976C924928A87C71DD7EA0F61E_13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